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83" i="1" l="1"/>
  <c r="I83" i="1"/>
  <c r="J83" i="1"/>
  <c r="K83" i="1"/>
  <c r="L83" i="1"/>
  <c r="G83" i="1"/>
  <c r="H74" i="1"/>
  <c r="I74" i="1"/>
  <c r="J74" i="1"/>
  <c r="K74" i="1"/>
  <c r="L74" i="1"/>
  <c r="G74" i="1"/>
  <c r="L18" i="1"/>
  <c r="H87" i="1" l="1"/>
  <c r="I87" i="1"/>
  <c r="J87" i="1"/>
  <c r="K87" i="1"/>
  <c r="L87" i="1"/>
  <c r="G87" i="1"/>
  <c r="G80" i="1"/>
  <c r="L16" i="1"/>
  <c r="L14" i="1" l="1"/>
  <c r="H92" i="1" l="1"/>
  <c r="I92" i="1"/>
  <c r="J92" i="1"/>
  <c r="K92" i="1"/>
  <c r="H95" i="1"/>
  <c r="I95" i="1"/>
  <c r="J95" i="1"/>
  <c r="K95" i="1"/>
  <c r="L95" i="1"/>
  <c r="H94" i="1"/>
  <c r="I94" i="1"/>
  <c r="J94" i="1"/>
  <c r="K94" i="1"/>
  <c r="G94" i="1"/>
  <c r="G95" i="1"/>
  <c r="G92" i="1"/>
  <c r="L92" i="1" s="1"/>
  <c r="H91" i="1" l="1"/>
  <c r="I91" i="1"/>
  <c r="J91" i="1"/>
  <c r="K91" i="1"/>
  <c r="L91" i="1"/>
  <c r="G91" i="1"/>
  <c r="H90" i="1"/>
  <c r="I90" i="1"/>
  <c r="J90" i="1"/>
  <c r="K90" i="1"/>
  <c r="G90" i="1"/>
  <c r="H88" i="1"/>
  <c r="I88" i="1"/>
  <c r="J88" i="1"/>
  <c r="K88" i="1"/>
  <c r="G88" i="1"/>
  <c r="H86" i="1"/>
  <c r="I86" i="1"/>
  <c r="J86" i="1"/>
  <c r="K86" i="1"/>
  <c r="G86" i="1"/>
  <c r="H84" i="1"/>
  <c r="I84" i="1"/>
  <c r="J84" i="1"/>
  <c r="K84" i="1"/>
  <c r="G84" i="1"/>
  <c r="H82" i="1"/>
  <c r="I82" i="1"/>
  <c r="J82" i="1"/>
  <c r="K82" i="1"/>
  <c r="G82" i="1"/>
  <c r="H80" i="1"/>
  <c r="I80" i="1"/>
  <c r="J80" i="1"/>
  <c r="K80" i="1"/>
  <c r="H73" i="1" l="1"/>
  <c r="I73" i="1"/>
  <c r="J73" i="1"/>
  <c r="K73" i="1"/>
  <c r="G73" i="1"/>
  <c r="L46" i="1"/>
  <c r="L34" i="1"/>
  <c r="L35" i="1"/>
  <c r="L67" i="1"/>
  <c r="L94" i="1" s="1"/>
  <c r="L66" i="1"/>
  <c r="L65" i="1"/>
  <c r="K72" i="1" l="1"/>
  <c r="H72" i="1"/>
  <c r="J72" i="1"/>
  <c r="G72" i="1"/>
  <c r="I72" i="1"/>
  <c r="L57" i="1"/>
  <c r="L71" i="1"/>
  <c r="L69" i="1"/>
  <c r="L48" i="1"/>
  <c r="L44" i="1" l="1"/>
  <c r="L43" i="1"/>
  <c r="L42" i="1"/>
  <c r="L40" i="1"/>
  <c r="L39" i="1"/>
  <c r="L38" i="1"/>
  <c r="L33" i="1"/>
  <c r="L90" i="1" s="1"/>
  <c r="L32" i="1"/>
  <c r="L88" i="1" s="1"/>
  <c r="L31" i="1"/>
  <c r="L30" i="1"/>
  <c r="L28" i="1"/>
  <c r="L27" i="1"/>
  <c r="L26" i="1"/>
  <c r="L25" i="1"/>
  <c r="L23" i="1"/>
  <c r="L21" i="1"/>
  <c r="L20" i="1"/>
  <c r="L17" i="1"/>
  <c r="L15" i="1"/>
  <c r="L80" i="1"/>
  <c r="L82" i="1" l="1"/>
  <c r="L86" i="1"/>
  <c r="L84" i="1"/>
  <c r="L73" i="1"/>
  <c r="L72" i="1" s="1"/>
</calcChain>
</file>

<file path=xl/sharedStrings.xml><?xml version="1.0" encoding="utf-8"?>
<sst xmlns="http://schemas.openxmlformats.org/spreadsheetml/2006/main" count="281" uniqueCount="140">
  <si>
    <t>Перечень мероприятий муниципальной программы  «Развитие сферы культуры и туризма на территории муниципального района Сергиевский на 2025 - 2029 годы» за счет всех источников финансирования</t>
  </si>
  <si>
    <t>№ п/п</t>
  </si>
  <si>
    <t>Наименование мероприятия</t>
  </si>
  <si>
    <t>Ответственный исполнитель</t>
  </si>
  <si>
    <t>Срок реализации, годы</t>
  </si>
  <si>
    <t>Объем финансирования по годам, тыс. рублей (*)</t>
  </si>
  <si>
    <t>Ожидаемый результат</t>
  </si>
  <si>
    <t>источник финансирования</t>
  </si>
  <si>
    <t>2025 г.</t>
  </si>
  <si>
    <t>2026 г.</t>
  </si>
  <si>
    <t>2027 г.</t>
  </si>
  <si>
    <t>2028 г.</t>
  </si>
  <si>
    <t>2029 г.</t>
  </si>
  <si>
    <t>всего:</t>
  </si>
  <si>
    <t>Цель: Проведение муниципальной политики в области культуры и создание условий для устойчивого развития туризма на территории муниципального района Сергиевский</t>
  </si>
  <si>
    <t xml:space="preserve"> Задача 1. Сохранение культурного и исторического наследия народа, обеспечение гражданам доступа к культурным ценностям.</t>
  </si>
  <si>
    <r>
      <t>1.1.</t>
    </r>
    <r>
      <rPr>
        <sz val="7"/>
        <color theme="1"/>
        <rFont val="Times New Roman"/>
        <family val="1"/>
        <charset val="204"/>
      </rPr>
      <t xml:space="preserve">  </t>
    </r>
    <r>
      <rPr>
        <sz val="10"/>
        <color theme="1"/>
        <rFont val="Times New Roman"/>
        <family val="1"/>
        <charset val="204"/>
      </rPr>
      <t>Обеспечение осуществления и реализации государственной политики в сфере культуры и туризма на территории муниципального района Сергиевский.</t>
    </r>
  </si>
  <si>
    <t>1.1.1.</t>
  </si>
  <si>
    <t>Материально-техническое и финансовое обеспечение деятельности МКУ «Управление культуры, туризма и молодежной политики»</t>
  </si>
  <si>
    <t>МКУ «Управление культуры, туризма и молодежной политики»</t>
  </si>
  <si>
    <t>2025-2029</t>
  </si>
  <si>
    <t>средства местного бюджета</t>
  </si>
  <si>
    <t>вовлечение жителей муниципального района Сергиевский в культурную среду района, способствующее познанию культурных традиций, истории района</t>
  </si>
  <si>
    <t>1.1.2.</t>
  </si>
  <si>
    <t>Государственная поддержка лучших муниципальных учреждения культуры Самарской области, находящихся на территории сельских поселений</t>
  </si>
  <si>
    <t>областной, федеральный бюджет</t>
  </si>
  <si>
    <t>увеличение количества посещений учреждений культуры</t>
  </si>
  <si>
    <t>1.1.3.</t>
  </si>
  <si>
    <t>Государственная поддержка лучших работников  муниципальных учреждения культуры Самарской области, находящихся на территории сельских поселений</t>
  </si>
  <si>
    <t>1.2 Развитие музейной сферы и краеведческой деятельности</t>
  </si>
  <si>
    <t>1.2.1.</t>
  </si>
  <si>
    <t xml:space="preserve">Субсидия на выполнение муниципального задания МБУК «Сергиевский историко-краеведческий музей» </t>
  </si>
  <si>
    <t>1.2.2.</t>
  </si>
  <si>
    <t>Оформление выставок и экспозиций музея. Реставрация музейных экспонатов</t>
  </si>
  <si>
    <t>1.3. Улучшение  культурно-досуговой деятельности</t>
  </si>
  <si>
    <t>1.3.1.</t>
  </si>
  <si>
    <t>Субсидия на выполнение муниципального задания МАУК «МКДЦ»</t>
  </si>
  <si>
    <t>1.4 Совершенствование библиотечного обслуживания</t>
  </si>
  <si>
    <t>1.4.1.</t>
  </si>
  <si>
    <t>1.4.2.</t>
  </si>
  <si>
    <t>Выставочная и массовая работа с читательской аудиторией</t>
  </si>
  <si>
    <t>1.4.3.</t>
  </si>
  <si>
    <t>Субсидия на выполнение муниципального задания «МЦБ»</t>
  </si>
  <si>
    <t>1.4.4.</t>
  </si>
  <si>
    <t>Комплектование книжных фондов, в том числе на приобретение литературно-художественных журналов</t>
  </si>
  <si>
    <t>1.5. Развитие музыкального и художественного образования детей</t>
  </si>
  <si>
    <t>1.5.1.</t>
  </si>
  <si>
    <t>увеличение доли детей, охваченных дополнительным образованием в сфере культуры, от общего количества детей в возрасте от 5 до 18 лет до 4%</t>
  </si>
  <si>
    <t>1.5.2.</t>
  </si>
  <si>
    <t>Участие учащихся Сергиевской ДШИ во Всероссийских и областных конкурсах и фестивалях (пошив костюмов, приобретение инструментов, орг. взнос фестиваля)</t>
  </si>
  <si>
    <t>1.5.3.</t>
  </si>
  <si>
    <t xml:space="preserve">Субсидия на выполнение муниципального задания (Организации предоставления дополнительного образования в сфере культуры и искусств) </t>
  </si>
  <si>
    <t>Задача 2. Создание условий для реализации каждым человеком его творческого потенциала.</t>
  </si>
  <si>
    <t>2.1. Расширение возможностей доступа к культурным ценностям для сельского населения</t>
  </si>
  <si>
    <t>2.1.1.</t>
  </si>
  <si>
    <t>2.1.2.</t>
  </si>
  <si>
    <t>Проведение мероприятий, направленных на духовно- нравственное воспитание подрастающего поколения (согласно годового плана)</t>
  </si>
  <si>
    <t xml:space="preserve">2.1.3. </t>
  </si>
  <si>
    <t>Проведение календарных социально значимых мероприятий</t>
  </si>
  <si>
    <t>2.2. Развитие самодеятельного художественного творчества</t>
  </si>
  <si>
    <t>2.2.1.</t>
  </si>
  <si>
    <t>Поддержка народных и самодеятельных коллективов района</t>
  </si>
  <si>
    <t>2.2.2.</t>
  </si>
  <si>
    <t>Участие творческих коллективов в фестивалях и конкурсах (реестр Министерства культуры Российской Федерации)</t>
  </si>
  <si>
    <t>2.2.3.</t>
  </si>
  <si>
    <t>Участие творческих коллективов в Губернском фестивале самодеятельного народного творчества «Рожденные в сердце России» (пошив костюмов, изготовление декораций, привлечение специалистов)</t>
  </si>
  <si>
    <t>2.3. Развитие народных художественных промыслов и ремесел</t>
  </si>
  <si>
    <t>2.3.1.</t>
  </si>
  <si>
    <t>Развитие народных художественных промыслов и ремесел (приобретение расходного материала для мастеров декоративно-прикладного творчества)</t>
  </si>
  <si>
    <t>2.4. Сохранение национальных традиций и культуры на территории муниципального района Сергиевский</t>
  </si>
  <si>
    <t>2.4.1.</t>
  </si>
  <si>
    <t>Участие национальных творческих коллективов в областных национальных праздниках</t>
  </si>
  <si>
    <t>2.5. Сохранение культурных традиций  муниципального района Сергиевский</t>
  </si>
  <si>
    <t>2.5.1.</t>
  </si>
  <si>
    <t>Организация и проведение открытого районного культурно-творческого фестиваля (марафона)</t>
  </si>
  <si>
    <t>2.5.2.</t>
  </si>
  <si>
    <t>Организация и проведение сельскохозяйственной ярмарки</t>
  </si>
  <si>
    <t>Задача 3. Развитие туристской сферы на территории муниципального района Сергиевский.</t>
  </si>
  <si>
    <t>3.1 Система мероприятий, направленных на удовлетворение потребности населения  и гостей района в полноценном, активном отдыхе</t>
  </si>
  <si>
    <t>3.1.1.</t>
  </si>
  <si>
    <t>Организация туристического отдыха для жителей и гостей района</t>
  </si>
  <si>
    <t>формирование спроса у жителей и гостей района на туристско-информационные услуги</t>
  </si>
  <si>
    <t>3.1.2.</t>
  </si>
  <si>
    <t>Районный День туризма</t>
  </si>
  <si>
    <t>3.2 Развитие туристической привлекательности муниципального района Сергиевский</t>
  </si>
  <si>
    <t>3.2.1.</t>
  </si>
  <si>
    <t>Продвижение туристического продукта на туристических рынках различного уровня</t>
  </si>
  <si>
    <t>3.3  Развитие материально-технической базы туристической сферы</t>
  </si>
  <si>
    <t>3.3.1.</t>
  </si>
  <si>
    <t>Приобретение туристического инвентаря</t>
  </si>
  <si>
    <t>Задача 4. Создание благоприятных условий для устойчивого развития  сферы культуры и туризма.</t>
  </si>
  <si>
    <t>4.1. Укрепление материально-технической базы учреждений культуры</t>
  </si>
  <si>
    <t>4.1.1.</t>
  </si>
  <si>
    <t>Текущие ремонтные работы в учреждениях культуры</t>
  </si>
  <si>
    <t>4.1.2.</t>
  </si>
  <si>
    <t>Материально-техническое оснащение учреждений культуры, приобретение музыкальной аппаратуры</t>
  </si>
  <si>
    <t>4.1.3.</t>
  </si>
  <si>
    <t>Подготовка к отопительному сезону учреждений культуры</t>
  </si>
  <si>
    <t>4.1.4.</t>
  </si>
  <si>
    <t>Содержание передвижного многофункционального культурного центра (Автоклуба)</t>
  </si>
  <si>
    <t>МБУ "Гараж"</t>
  </si>
  <si>
    <t>4.2. Развитие кадрового потенциала. Совершенствование системы управления</t>
  </si>
  <si>
    <t>4.2.1.</t>
  </si>
  <si>
    <t>Участие в обучающих семинарах, круглых столах, областных фестивалях и конкурсах</t>
  </si>
  <si>
    <t>4.2.2.</t>
  </si>
  <si>
    <t>Конкурсы профессионального мастерства  среди работников культуры</t>
  </si>
  <si>
    <t>4.2.3.</t>
  </si>
  <si>
    <t>Профессиональный праздник работников культуры «Овация»</t>
  </si>
  <si>
    <t>ИТОГО ПО ПРОГРАММЕ</t>
  </si>
  <si>
    <t>ИЗ НИХ:</t>
  </si>
  <si>
    <t>областной или федеральный бюджет</t>
  </si>
  <si>
    <t>(*) Общий объем финансового обеспечения Программы, а также объем бюджетных ассигнований местного бюджета будут уточнены после утверждения Решения о бюджете на очередной финансовый год и плановый период.</t>
  </si>
  <si>
    <t>МКУ «Управление культуры, туризма и молодежной политики» (МБУК "Сергиевский историко-краеведческий музей")</t>
  </si>
  <si>
    <t>МКУ «Управление культуры, туризма и молодежной политики» (МАУК «МКДЦ»)</t>
  </si>
  <si>
    <t>Программа летних чтений (поощрение участников, районные краеведческие экспедиции)</t>
  </si>
  <si>
    <t>МКУ «Управление культуры, туризма и молодежной политики» (МБУК «МЦБ»)</t>
  </si>
  <si>
    <t>МКУ «Управление культуры, туризма и молодежной политики» (МБУ ДО Суходольская ДМШ)</t>
  </si>
  <si>
    <t>Участие ансамбля народной песни «Голоса России» в областных, Всероссийских и Международных фестивалях и конкурсах (пошив костюмов, приобретение инструментов, орг. взнос фестиваля, приобретение билетов)</t>
  </si>
  <si>
    <t>МКУ «Управление культуры, туризма и молодежной политики» (МБУ ДО Сергиевская ДШИ)</t>
  </si>
  <si>
    <t xml:space="preserve">Проведение народных национальных праздников и обрядов (согласно годового плана) </t>
  </si>
  <si>
    <t>Приложение № 1</t>
  </si>
  <si>
    <t xml:space="preserve">к постановлению администрации муниципального </t>
  </si>
  <si>
    <t>района Сергиевский Самарской области</t>
  </si>
  <si>
    <t>№___________от "_______"____________202____г.</t>
  </si>
  <si>
    <t>4.1.5.</t>
  </si>
  <si>
    <t>4.1.6.</t>
  </si>
  <si>
    <t>Приобретение специализированного автотранспорта (автобусов, автоклубов) для обслуживания населения удаленных территорий</t>
  </si>
  <si>
    <t>Доля местного бюжета на приобретение специализированного автотранспорта (автобусов, автоклубов) для обслуживания населения удаленных территорий</t>
  </si>
  <si>
    <t>средства областного, федерального  бюджета</t>
  </si>
  <si>
    <t>1.5.4.</t>
  </si>
  <si>
    <t>1.5.5.</t>
  </si>
  <si>
    <t>средства областного и федерального бюджета</t>
  </si>
  <si>
    <t>Создание детских филармоний на базе детских школ искусств</t>
  </si>
  <si>
    <t>Доля местного бюджета на создание детских филармоний на базе детских школ искусств</t>
  </si>
  <si>
    <t>Объемы финансирования мероприятий муниципальной программы  «Развитие сферы культуры и туризма на территории муниципального района Сергиевский на 2025 - 2029 годы»</t>
  </si>
  <si>
    <t>сердства областного или федерального бюджета</t>
  </si>
  <si>
    <t>Администрация муниципального района Сергиевский Самарской области</t>
  </si>
  <si>
    <t>МКУ «Управление культуры, туризма и молодежной политики» (МБУК "МЦБ")</t>
  </si>
  <si>
    <t>1.1.4.</t>
  </si>
  <si>
    <t>Поощрение за лучшие концертные программы и выставки декороативно-прикладного творчества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</si>
</sst>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"/>
    <numFmt numFmtId="165" formatCode="0.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5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165" fontId="7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0" xfId="0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 indent="2"/>
    </xf>
    <xf numFmtId="0" fontId="0" fillId="0" borderId="2" xfId="0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abSelected="1" zoomScale="60" zoomScaleNormal="60" workbookViewId="0">
      <pane ySplit="10" topLeftCell="A69" activePane="bottomLeft" state="frozen"/>
      <selection pane="bottomLeft" activeCell="M74" sqref="A72:M74"/>
    </sheetView>
  </sheetViews>
  <sheetFormatPr defaultRowHeight="15" x14ac:dyDescent="0.25"/>
  <cols>
    <col min="1" max="1" width="7" customWidth="1"/>
    <col min="3" max="3" width="18.5703125" customWidth="1"/>
    <col min="4" max="4" width="23.28515625" style="20" customWidth="1"/>
    <col min="5" max="5" width="9.42578125" customWidth="1"/>
    <col min="6" max="6" width="12.42578125" style="30" customWidth="1"/>
    <col min="7" max="7" width="18.85546875" style="30" customWidth="1"/>
    <col min="8" max="8" width="16.42578125" customWidth="1"/>
    <col min="9" max="9" width="16.5703125" customWidth="1"/>
    <col min="10" max="11" width="13.5703125" customWidth="1"/>
    <col min="12" max="12" width="16.5703125" customWidth="1"/>
    <col min="13" max="13" width="26" customWidth="1"/>
  </cols>
  <sheetData>
    <row r="1" spans="1:13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1:13" x14ac:dyDescent="0.25">
      <c r="A3" s="43" t="s">
        <v>120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ht="15" customHeight="1" x14ac:dyDescent="0.25">
      <c r="A4" s="43" t="s">
        <v>121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13" x14ac:dyDescent="0.25">
      <c r="A5" s="43" t="s">
        <v>122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 x14ac:dyDescent="0.25">
      <c r="A6" s="43" t="s">
        <v>123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ht="56.25" customHeight="1" thickBot="1" x14ac:dyDescent="0.3">
      <c r="A8" s="45" t="s">
        <v>0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ht="15.75" customHeight="1" thickBot="1" x14ac:dyDescent="0.3">
      <c r="A9" s="49" t="s">
        <v>1</v>
      </c>
      <c r="B9" s="40" t="s">
        <v>2</v>
      </c>
      <c r="C9" s="41"/>
      <c r="D9" s="40" t="s">
        <v>3</v>
      </c>
      <c r="E9" s="40" t="s">
        <v>4</v>
      </c>
      <c r="F9" s="40" t="s">
        <v>5</v>
      </c>
      <c r="G9" s="40"/>
      <c r="H9" s="40"/>
      <c r="I9" s="40"/>
      <c r="J9" s="40"/>
      <c r="K9" s="40"/>
      <c r="L9" s="40"/>
      <c r="M9" s="40" t="s">
        <v>6</v>
      </c>
    </row>
    <row r="10" spans="1:13" ht="39" thickBot="1" x14ac:dyDescent="0.3">
      <c r="A10" s="50"/>
      <c r="B10" s="41"/>
      <c r="C10" s="41"/>
      <c r="D10" s="40"/>
      <c r="E10" s="40"/>
      <c r="F10" s="25" t="s">
        <v>7</v>
      </c>
      <c r="G10" s="24" t="s">
        <v>8</v>
      </c>
      <c r="H10" s="9" t="s">
        <v>9</v>
      </c>
      <c r="I10" s="9" t="s">
        <v>10</v>
      </c>
      <c r="J10" s="9" t="s">
        <v>11</v>
      </c>
      <c r="K10" s="9" t="s">
        <v>12</v>
      </c>
      <c r="L10" s="9" t="s">
        <v>13</v>
      </c>
      <c r="M10" s="40"/>
    </row>
    <row r="11" spans="1:13" ht="25.5" customHeight="1" thickBot="1" x14ac:dyDescent="0.3">
      <c r="A11" s="46" t="s">
        <v>14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pans="1:13" ht="15.75" thickBot="1" x14ac:dyDescent="0.3">
      <c r="A12" s="46" t="s">
        <v>15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3" ht="25.5" customHeight="1" thickBot="1" x14ac:dyDescent="0.3">
      <c r="A13" s="47" t="s">
        <v>16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1:13" ht="183.75" customHeight="1" thickBot="1" x14ac:dyDescent="0.3">
      <c r="A14" s="10" t="s">
        <v>17</v>
      </c>
      <c r="B14" s="40" t="s">
        <v>18</v>
      </c>
      <c r="C14" s="48"/>
      <c r="D14" s="12" t="s">
        <v>19</v>
      </c>
      <c r="E14" s="10" t="s">
        <v>20</v>
      </c>
      <c r="F14" s="25" t="s">
        <v>21</v>
      </c>
      <c r="G14" s="25">
        <v>26346.04693</v>
      </c>
      <c r="H14" s="14">
        <v>22000</v>
      </c>
      <c r="I14" s="14">
        <v>22000</v>
      </c>
      <c r="J14" s="14">
        <v>22000</v>
      </c>
      <c r="K14" s="14">
        <v>22000</v>
      </c>
      <c r="L14" s="14">
        <f>G14+H14+I14+J14+K14</f>
        <v>114346.04693</v>
      </c>
      <c r="M14" s="10" t="s">
        <v>22</v>
      </c>
    </row>
    <row r="15" spans="1:13" ht="123.75" customHeight="1" thickBot="1" x14ac:dyDescent="0.3">
      <c r="A15" s="49" t="s">
        <v>23</v>
      </c>
      <c r="B15" s="54" t="s">
        <v>24</v>
      </c>
      <c r="C15" s="55"/>
      <c r="D15" s="12" t="s">
        <v>113</v>
      </c>
      <c r="E15" s="10">
        <v>2025</v>
      </c>
      <c r="F15" s="25" t="s">
        <v>25</v>
      </c>
      <c r="G15" s="36">
        <v>153.84614999999999</v>
      </c>
      <c r="H15" s="14">
        <v>0</v>
      </c>
      <c r="I15" s="14">
        <v>0</v>
      </c>
      <c r="J15" s="14">
        <v>0</v>
      </c>
      <c r="K15" s="14">
        <v>0</v>
      </c>
      <c r="L15" s="18">
        <f>G15+H15+I15+J15+K15</f>
        <v>153.84614999999999</v>
      </c>
      <c r="M15" s="10" t="s">
        <v>26</v>
      </c>
    </row>
    <row r="16" spans="1:13" ht="116.25" customHeight="1" thickBot="1" x14ac:dyDescent="0.3">
      <c r="A16" s="50"/>
      <c r="B16" s="56"/>
      <c r="C16" s="57"/>
      <c r="D16" s="35" t="s">
        <v>137</v>
      </c>
      <c r="E16" s="34">
        <v>2025</v>
      </c>
      <c r="F16" s="25" t="s">
        <v>25</v>
      </c>
      <c r="G16" s="36">
        <v>153.84614999999999</v>
      </c>
      <c r="H16" s="14">
        <v>0</v>
      </c>
      <c r="I16" s="14">
        <v>0</v>
      </c>
      <c r="J16" s="14">
        <v>0</v>
      </c>
      <c r="K16" s="14">
        <v>0</v>
      </c>
      <c r="L16" s="18">
        <f>G16+H16+I16+J16+K16</f>
        <v>153.84614999999999</v>
      </c>
      <c r="M16" s="34" t="s">
        <v>26</v>
      </c>
    </row>
    <row r="17" spans="1:13" ht="159.75" customHeight="1" thickBot="1" x14ac:dyDescent="0.3">
      <c r="A17" s="7" t="s">
        <v>27</v>
      </c>
      <c r="B17" s="40" t="s">
        <v>28</v>
      </c>
      <c r="C17" s="41"/>
      <c r="D17" s="12" t="s">
        <v>19</v>
      </c>
      <c r="E17" s="10" t="s">
        <v>20</v>
      </c>
      <c r="F17" s="25" t="s">
        <v>25</v>
      </c>
      <c r="G17" s="26">
        <v>0</v>
      </c>
      <c r="H17" s="14">
        <v>0</v>
      </c>
      <c r="I17" s="14">
        <v>0</v>
      </c>
      <c r="J17" s="14">
        <v>0</v>
      </c>
      <c r="K17" s="14">
        <v>0</v>
      </c>
      <c r="L17" s="14">
        <f>G17+H17+I17+J17+K17</f>
        <v>0</v>
      </c>
      <c r="M17" s="10" t="s">
        <v>26</v>
      </c>
    </row>
    <row r="18" spans="1:13" ht="159.75" customHeight="1" thickBot="1" x14ac:dyDescent="0.3">
      <c r="A18" s="38" t="s">
        <v>138</v>
      </c>
      <c r="B18" s="40" t="s">
        <v>139</v>
      </c>
      <c r="C18" s="41"/>
      <c r="D18" s="38" t="s">
        <v>113</v>
      </c>
      <c r="E18" s="37">
        <v>2025</v>
      </c>
      <c r="F18" s="25" t="s">
        <v>25</v>
      </c>
      <c r="G18" s="39">
        <v>500</v>
      </c>
      <c r="H18" s="14">
        <v>0</v>
      </c>
      <c r="I18" s="14">
        <v>0</v>
      </c>
      <c r="J18" s="14">
        <v>0</v>
      </c>
      <c r="K18" s="14">
        <v>0</v>
      </c>
      <c r="L18" s="14">
        <f>G18+H18+I18+J18+K18</f>
        <v>500</v>
      </c>
      <c r="M18" s="37" t="s">
        <v>26</v>
      </c>
    </row>
    <row r="19" spans="1:13" ht="15.75" thickBot="1" x14ac:dyDescent="0.3">
      <c r="A19" s="51" t="s">
        <v>29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3"/>
    </row>
    <row r="20" spans="1:13" ht="151.5" customHeight="1" thickBot="1" x14ac:dyDescent="0.3">
      <c r="A20" s="10" t="s">
        <v>30</v>
      </c>
      <c r="B20" s="40" t="s">
        <v>31</v>
      </c>
      <c r="C20" s="48"/>
      <c r="D20" s="12" t="s">
        <v>112</v>
      </c>
      <c r="E20" s="10" t="s">
        <v>20</v>
      </c>
      <c r="F20" s="25" t="s">
        <v>21</v>
      </c>
      <c r="G20" s="27">
        <v>5132.5390600000001</v>
      </c>
      <c r="H20" s="11">
        <v>3000</v>
      </c>
      <c r="I20" s="11">
        <v>3000</v>
      </c>
      <c r="J20" s="11">
        <v>3000</v>
      </c>
      <c r="K20" s="11">
        <v>3000</v>
      </c>
      <c r="L20" s="11">
        <f>G20+H20+I20+J20+K20</f>
        <v>17132.539059999999</v>
      </c>
      <c r="M20" s="46" t="s">
        <v>26</v>
      </c>
    </row>
    <row r="21" spans="1:13" ht="156" customHeight="1" thickBot="1" x14ac:dyDescent="0.3">
      <c r="A21" s="10" t="s">
        <v>32</v>
      </c>
      <c r="B21" s="40" t="s">
        <v>33</v>
      </c>
      <c r="C21" s="48"/>
      <c r="D21" s="12" t="s">
        <v>112</v>
      </c>
      <c r="E21" s="10" t="s">
        <v>20</v>
      </c>
      <c r="F21" s="25" t="s">
        <v>21</v>
      </c>
      <c r="G21" s="26">
        <v>50</v>
      </c>
      <c r="H21" s="14">
        <v>50</v>
      </c>
      <c r="I21" s="14">
        <v>50</v>
      </c>
      <c r="J21" s="14">
        <v>50</v>
      </c>
      <c r="K21" s="14">
        <v>50</v>
      </c>
      <c r="L21" s="14">
        <f>G21+H21+I21+J21+K21</f>
        <v>250</v>
      </c>
      <c r="M21" s="46"/>
    </row>
    <row r="22" spans="1:13" ht="15.75" thickBot="1" x14ac:dyDescent="0.3">
      <c r="A22" s="46" t="s">
        <v>34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</row>
    <row r="23" spans="1:13" ht="76.5" customHeight="1" thickBot="1" x14ac:dyDescent="0.3">
      <c r="A23" s="10" t="s">
        <v>35</v>
      </c>
      <c r="B23" s="40" t="s">
        <v>36</v>
      </c>
      <c r="C23" s="48"/>
      <c r="D23" s="12" t="s">
        <v>113</v>
      </c>
      <c r="E23" s="10" t="s">
        <v>20</v>
      </c>
      <c r="F23" s="25" t="s">
        <v>21</v>
      </c>
      <c r="G23" s="25">
        <v>68242.771210000006</v>
      </c>
      <c r="H23" s="14">
        <v>50000</v>
      </c>
      <c r="I23" s="14">
        <v>55000</v>
      </c>
      <c r="J23" s="14">
        <v>55000</v>
      </c>
      <c r="K23" s="14">
        <v>55000</v>
      </c>
      <c r="L23" s="7">
        <f>G23+H23+I23+J23+K23</f>
        <v>283242.77121000004</v>
      </c>
      <c r="M23" s="10" t="s">
        <v>26</v>
      </c>
    </row>
    <row r="24" spans="1:13" ht="15.75" thickBot="1" x14ac:dyDescent="0.3">
      <c r="A24" s="46" t="s">
        <v>37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5" spans="1:13" ht="133.5" customHeight="1" thickBot="1" x14ac:dyDescent="0.3">
      <c r="A25" s="7" t="s">
        <v>38</v>
      </c>
      <c r="B25" s="40" t="s">
        <v>114</v>
      </c>
      <c r="C25" s="41"/>
      <c r="D25" s="12" t="s">
        <v>115</v>
      </c>
      <c r="E25" s="10" t="s">
        <v>20</v>
      </c>
      <c r="F25" s="25" t="s">
        <v>21</v>
      </c>
      <c r="G25" s="26">
        <v>50</v>
      </c>
      <c r="H25" s="14">
        <v>0</v>
      </c>
      <c r="I25" s="14">
        <v>0</v>
      </c>
      <c r="J25" s="14">
        <v>0</v>
      </c>
      <c r="K25" s="14">
        <v>0</v>
      </c>
      <c r="L25" s="14">
        <f>G25+H25+I25+J25+K25</f>
        <v>50</v>
      </c>
      <c r="M25" s="46" t="s">
        <v>26</v>
      </c>
    </row>
    <row r="26" spans="1:13" ht="117.75" customHeight="1" thickBot="1" x14ac:dyDescent="0.3">
      <c r="A26" s="7" t="s">
        <v>39</v>
      </c>
      <c r="B26" s="40" t="s">
        <v>40</v>
      </c>
      <c r="C26" s="41"/>
      <c r="D26" s="12" t="s">
        <v>115</v>
      </c>
      <c r="E26" s="10" t="s">
        <v>20</v>
      </c>
      <c r="F26" s="25" t="s">
        <v>21</v>
      </c>
      <c r="G26" s="26">
        <v>45</v>
      </c>
      <c r="H26" s="14">
        <v>50</v>
      </c>
      <c r="I26" s="14">
        <v>50</v>
      </c>
      <c r="J26" s="14">
        <v>50</v>
      </c>
      <c r="K26" s="14">
        <v>50</v>
      </c>
      <c r="L26" s="14">
        <f>G26+H26+I26+J26+K26</f>
        <v>245</v>
      </c>
      <c r="M26" s="46"/>
    </row>
    <row r="27" spans="1:13" ht="120.75" customHeight="1" thickBot="1" x14ac:dyDescent="0.3">
      <c r="A27" s="7" t="s">
        <v>41</v>
      </c>
      <c r="B27" s="40" t="s">
        <v>42</v>
      </c>
      <c r="C27" s="41"/>
      <c r="D27" s="12" t="s">
        <v>115</v>
      </c>
      <c r="E27" s="10" t="s">
        <v>20</v>
      </c>
      <c r="F27" s="25" t="s">
        <v>21</v>
      </c>
      <c r="G27" s="25">
        <v>29276.777050000001</v>
      </c>
      <c r="H27" s="14">
        <v>25000</v>
      </c>
      <c r="I27" s="18">
        <v>30110.194510000001</v>
      </c>
      <c r="J27" s="18">
        <v>30110.194510000001</v>
      </c>
      <c r="K27" s="18">
        <v>30110.194510000001</v>
      </c>
      <c r="L27" s="18">
        <f>G27+H27+I27+J27+K27</f>
        <v>144607.36058000001</v>
      </c>
      <c r="M27" s="46"/>
    </row>
    <row r="28" spans="1:13" ht="139.5" customHeight="1" thickBot="1" x14ac:dyDescent="0.3">
      <c r="A28" s="7" t="s">
        <v>43</v>
      </c>
      <c r="B28" s="40" t="s">
        <v>44</v>
      </c>
      <c r="C28" s="41"/>
      <c r="D28" s="12" t="s">
        <v>115</v>
      </c>
      <c r="E28" s="10" t="s">
        <v>20</v>
      </c>
      <c r="F28" s="25" t="s">
        <v>21</v>
      </c>
      <c r="G28" s="26">
        <v>100</v>
      </c>
      <c r="H28" s="14">
        <v>100</v>
      </c>
      <c r="I28" s="14">
        <v>100</v>
      </c>
      <c r="J28" s="14">
        <v>100</v>
      </c>
      <c r="K28" s="14">
        <v>100</v>
      </c>
      <c r="L28" s="14">
        <f>G28+H28+I28+J28+K28</f>
        <v>500</v>
      </c>
      <c r="M28" s="46"/>
    </row>
    <row r="29" spans="1:13" ht="15.75" thickBot="1" x14ac:dyDescent="0.3">
      <c r="A29" s="51" t="s">
        <v>45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3"/>
    </row>
    <row r="30" spans="1:13" ht="194.25" customHeight="1" thickBot="1" x14ac:dyDescent="0.3">
      <c r="A30" s="7" t="s">
        <v>46</v>
      </c>
      <c r="B30" s="40" t="s">
        <v>117</v>
      </c>
      <c r="C30" s="41"/>
      <c r="D30" s="12" t="s">
        <v>116</v>
      </c>
      <c r="E30" s="10" t="s">
        <v>20</v>
      </c>
      <c r="F30" s="32" t="s">
        <v>21</v>
      </c>
      <c r="G30" s="26">
        <v>50</v>
      </c>
      <c r="H30" s="14">
        <v>50</v>
      </c>
      <c r="I30" s="14">
        <v>50</v>
      </c>
      <c r="J30" s="14">
        <v>50</v>
      </c>
      <c r="K30" s="14">
        <v>50</v>
      </c>
      <c r="L30" s="14">
        <f t="shared" ref="L30:L35" si="0">G30+H30+I30+J30+K30</f>
        <v>250</v>
      </c>
      <c r="M30" s="62" t="s">
        <v>47</v>
      </c>
    </row>
    <row r="31" spans="1:13" ht="165" customHeight="1" thickBot="1" x14ac:dyDescent="0.3">
      <c r="A31" s="7" t="s">
        <v>48</v>
      </c>
      <c r="B31" s="40" t="s">
        <v>49</v>
      </c>
      <c r="C31" s="41"/>
      <c r="D31" s="12" t="s">
        <v>118</v>
      </c>
      <c r="E31" s="10" t="s">
        <v>20</v>
      </c>
      <c r="F31" s="32" t="s">
        <v>21</v>
      </c>
      <c r="G31" s="26">
        <v>50</v>
      </c>
      <c r="H31" s="14">
        <v>50</v>
      </c>
      <c r="I31" s="14">
        <v>50</v>
      </c>
      <c r="J31" s="14">
        <v>50</v>
      </c>
      <c r="K31" s="14">
        <v>50</v>
      </c>
      <c r="L31" s="14">
        <f t="shared" si="0"/>
        <v>250</v>
      </c>
      <c r="M31" s="63"/>
    </row>
    <row r="32" spans="1:13" ht="115.5" customHeight="1" thickBot="1" x14ac:dyDescent="0.3">
      <c r="A32" s="40" t="s">
        <v>50</v>
      </c>
      <c r="B32" s="40" t="s">
        <v>51</v>
      </c>
      <c r="C32" s="41"/>
      <c r="D32" s="12" t="s">
        <v>116</v>
      </c>
      <c r="E32" s="10" t="s">
        <v>20</v>
      </c>
      <c r="F32" s="32" t="s">
        <v>21</v>
      </c>
      <c r="G32" s="25">
        <v>14933.32404</v>
      </c>
      <c r="H32" s="7">
        <v>13000</v>
      </c>
      <c r="I32" s="7">
        <v>13000</v>
      </c>
      <c r="J32" s="7">
        <v>13000</v>
      </c>
      <c r="K32" s="7">
        <v>13000</v>
      </c>
      <c r="L32" s="7">
        <f t="shared" si="0"/>
        <v>66933.324040000007</v>
      </c>
      <c r="M32" s="63"/>
    </row>
    <row r="33" spans="1:13" ht="129" customHeight="1" thickBot="1" x14ac:dyDescent="0.3">
      <c r="A33" s="41"/>
      <c r="B33" s="41"/>
      <c r="C33" s="41"/>
      <c r="D33" s="12" t="s">
        <v>118</v>
      </c>
      <c r="E33" s="10" t="s">
        <v>20</v>
      </c>
      <c r="F33" s="32" t="s">
        <v>21</v>
      </c>
      <c r="G33" s="25">
        <v>16101.556989999999</v>
      </c>
      <c r="H33" s="7">
        <v>13000</v>
      </c>
      <c r="I33" s="7">
        <v>13000</v>
      </c>
      <c r="J33" s="7">
        <v>13000</v>
      </c>
      <c r="K33" s="7">
        <v>13000</v>
      </c>
      <c r="L33" s="7">
        <f t="shared" si="0"/>
        <v>68101.556989999997</v>
      </c>
      <c r="M33" s="63"/>
    </row>
    <row r="34" spans="1:13" ht="141.75" customHeight="1" thickBot="1" x14ac:dyDescent="0.3">
      <c r="A34" s="16" t="s">
        <v>129</v>
      </c>
      <c r="B34" s="60" t="s">
        <v>132</v>
      </c>
      <c r="C34" s="61"/>
      <c r="D34" s="12" t="s">
        <v>118</v>
      </c>
      <c r="E34" s="12">
        <v>2025</v>
      </c>
      <c r="F34" s="25" t="s">
        <v>131</v>
      </c>
      <c r="G34" s="26">
        <v>8500</v>
      </c>
      <c r="H34" s="14">
        <v>0</v>
      </c>
      <c r="I34" s="14">
        <v>0</v>
      </c>
      <c r="J34" s="14">
        <v>0</v>
      </c>
      <c r="K34" s="14">
        <v>0</v>
      </c>
      <c r="L34" s="14">
        <f t="shared" si="0"/>
        <v>8500</v>
      </c>
      <c r="M34" s="64"/>
    </row>
    <row r="35" spans="1:13" ht="152.25" customHeight="1" thickBot="1" x14ac:dyDescent="0.3">
      <c r="A35" s="17" t="s">
        <v>130</v>
      </c>
      <c r="B35" s="60" t="s">
        <v>133</v>
      </c>
      <c r="C35" s="61"/>
      <c r="D35" s="12" t="s">
        <v>118</v>
      </c>
      <c r="E35" s="12">
        <v>2025</v>
      </c>
      <c r="F35" s="25" t="s">
        <v>21</v>
      </c>
      <c r="G35" s="25">
        <v>447.36842000000001</v>
      </c>
      <c r="H35" s="14">
        <v>0</v>
      </c>
      <c r="I35" s="14">
        <v>0</v>
      </c>
      <c r="J35" s="14">
        <v>0</v>
      </c>
      <c r="K35" s="14">
        <v>0</v>
      </c>
      <c r="L35" s="12">
        <f t="shared" si="0"/>
        <v>447.36842000000001</v>
      </c>
      <c r="M35" s="65"/>
    </row>
    <row r="36" spans="1:13" ht="15.75" thickBot="1" x14ac:dyDescent="0.3">
      <c r="A36" s="46" t="s">
        <v>52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  <row r="37" spans="1:13" ht="15.75" thickBot="1" x14ac:dyDescent="0.3">
      <c r="A37" s="46" t="s">
        <v>53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</row>
    <row r="38" spans="1:13" ht="128.25" customHeight="1" thickBot="1" x14ac:dyDescent="0.3">
      <c r="A38" s="7" t="s">
        <v>54</v>
      </c>
      <c r="B38" s="40" t="s">
        <v>119</v>
      </c>
      <c r="C38" s="41"/>
      <c r="D38" s="12" t="s">
        <v>113</v>
      </c>
      <c r="E38" s="7" t="s">
        <v>20</v>
      </c>
      <c r="F38" s="32" t="s">
        <v>21</v>
      </c>
      <c r="G38" s="26">
        <v>0</v>
      </c>
      <c r="H38" s="14">
        <v>0</v>
      </c>
      <c r="I38" s="14">
        <v>0</v>
      </c>
      <c r="J38" s="14">
        <v>0</v>
      </c>
      <c r="K38" s="14">
        <v>0</v>
      </c>
      <c r="L38" s="14">
        <f>G38+H38+I38+J38+K38</f>
        <v>0</v>
      </c>
      <c r="M38" s="46" t="s">
        <v>22</v>
      </c>
    </row>
    <row r="39" spans="1:13" ht="146.25" customHeight="1" thickBot="1" x14ac:dyDescent="0.3">
      <c r="A39" s="7" t="s">
        <v>55</v>
      </c>
      <c r="B39" s="40" t="s">
        <v>56</v>
      </c>
      <c r="C39" s="41"/>
      <c r="D39" s="12" t="s">
        <v>113</v>
      </c>
      <c r="E39" s="7" t="s">
        <v>20</v>
      </c>
      <c r="F39" s="32" t="s">
        <v>21</v>
      </c>
      <c r="G39" s="26">
        <v>30</v>
      </c>
      <c r="H39" s="14">
        <v>0</v>
      </c>
      <c r="I39" s="14">
        <v>0</v>
      </c>
      <c r="J39" s="14">
        <v>0</v>
      </c>
      <c r="K39" s="14">
        <v>0</v>
      </c>
      <c r="L39" s="14">
        <f>G39+H39+I39+J39+K39</f>
        <v>30</v>
      </c>
      <c r="M39" s="46"/>
    </row>
    <row r="40" spans="1:13" ht="122.25" customHeight="1" thickBot="1" x14ac:dyDescent="0.3">
      <c r="A40" s="7" t="s">
        <v>57</v>
      </c>
      <c r="B40" s="40" t="s">
        <v>58</v>
      </c>
      <c r="C40" s="41"/>
      <c r="D40" s="12" t="s">
        <v>113</v>
      </c>
      <c r="E40" s="7" t="s">
        <v>20</v>
      </c>
      <c r="F40" s="32" t="s">
        <v>21</v>
      </c>
      <c r="G40" s="26">
        <v>1214</v>
      </c>
      <c r="H40" s="14">
        <v>0</v>
      </c>
      <c r="I40" s="14">
        <v>0</v>
      </c>
      <c r="J40" s="14">
        <v>0</v>
      </c>
      <c r="K40" s="14">
        <v>0</v>
      </c>
      <c r="L40" s="14">
        <f>G40+H40+I40+J40+K40</f>
        <v>1214</v>
      </c>
      <c r="M40" s="46"/>
    </row>
    <row r="41" spans="1:13" ht="15.75" thickBot="1" x14ac:dyDescent="0.3">
      <c r="A41" s="51" t="s">
        <v>59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3"/>
    </row>
    <row r="42" spans="1:13" ht="118.5" customHeight="1" thickBot="1" x14ac:dyDescent="0.3">
      <c r="A42" s="8" t="s">
        <v>60</v>
      </c>
      <c r="B42" s="40" t="s">
        <v>61</v>
      </c>
      <c r="C42" s="41"/>
      <c r="D42" s="12" t="s">
        <v>113</v>
      </c>
      <c r="E42" s="8" t="s">
        <v>20</v>
      </c>
      <c r="F42" s="25" t="s">
        <v>21</v>
      </c>
      <c r="G42" s="26">
        <v>200</v>
      </c>
      <c r="H42" s="14">
        <v>0</v>
      </c>
      <c r="I42" s="14">
        <v>0</v>
      </c>
      <c r="J42" s="14">
        <v>0</v>
      </c>
      <c r="K42" s="14">
        <v>0</v>
      </c>
      <c r="L42" s="14">
        <f>G42+H42+I42+J42+K42</f>
        <v>200</v>
      </c>
      <c r="M42" s="46" t="s">
        <v>22</v>
      </c>
    </row>
    <row r="43" spans="1:13" ht="131.25" customHeight="1" thickBot="1" x14ac:dyDescent="0.3">
      <c r="A43" s="8" t="s">
        <v>62</v>
      </c>
      <c r="B43" s="40" t="s">
        <v>63</v>
      </c>
      <c r="C43" s="41"/>
      <c r="D43" s="12" t="s">
        <v>113</v>
      </c>
      <c r="E43" s="8" t="s">
        <v>20</v>
      </c>
      <c r="F43" s="25" t="s">
        <v>21</v>
      </c>
      <c r="G43" s="26">
        <v>0</v>
      </c>
      <c r="H43" s="14">
        <v>0</v>
      </c>
      <c r="I43" s="14">
        <v>0</v>
      </c>
      <c r="J43" s="14">
        <v>0</v>
      </c>
      <c r="K43" s="14">
        <v>0</v>
      </c>
      <c r="L43" s="14">
        <f>G43+H43+I43+J43+K43</f>
        <v>0</v>
      </c>
      <c r="M43" s="46"/>
    </row>
    <row r="44" spans="1:13" ht="228.75" customHeight="1" thickBot="1" x14ac:dyDescent="0.3">
      <c r="A44" s="8" t="s">
        <v>64</v>
      </c>
      <c r="B44" s="40" t="s">
        <v>65</v>
      </c>
      <c r="C44" s="41"/>
      <c r="D44" s="12" t="s">
        <v>113</v>
      </c>
      <c r="E44" s="8" t="s">
        <v>20</v>
      </c>
      <c r="F44" s="25" t="s">
        <v>21</v>
      </c>
      <c r="G44" s="26">
        <v>0</v>
      </c>
      <c r="H44" s="14">
        <v>0</v>
      </c>
      <c r="I44" s="14">
        <v>0</v>
      </c>
      <c r="J44" s="14">
        <v>0</v>
      </c>
      <c r="K44" s="14">
        <v>0</v>
      </c>
      <c r="L44" s="14">
        <f>G44+H44+I44+J44+K44</f>
        <v>0</v>
      </c>
      <c r="M44" s="46"/>
    </row>
    <row r="45" spans="1:13" ht="15.75" thickBot="1" x14ac:dyDescent="0.3">
      <c r="A45" s="46" t="s">
        <v>66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</row>
    <row r="46" spans="1:13" ht="190.5" customHeight="1" thickBot="1" x14ac:dyDescent="0.3">
      <c r="A46" s="10" t="s">
        <v>67</v>
      </c>
      <c r="B46" s="40" t="s">
        <v>68</v>
      </c>
      <c r="C46" s="48"/>
      <c r="D46" s="12" t="s">
        <v>113</v>
      </c>
      <c r="E46" s="8" t="s">
        <v>20</v>
      </c>
      <c r="F46" s="25" t="s">
        <v>21</v>
      </c>
      <c r="G46" s="26">
        <v>0</v>
      </c>
      <c r="H46" s="14">
        <v>0</v>
      </c>
      <c r="I46" s="14">
        <v>0</v>
      </c>
      <c r="J46" s="14">
        <v>0</v>
      </c>
      <c r="K46" s="14">
        <v>0</v>
      </c>
      <c r="L46" s="14">
        <f>G46+H46+I46+J46+K46</f>
        <v>0</v>
      </c>
      <c r="M46" s="10" t="s">
        <v>22</v>
      </c>
    </row>
    <row r="47" spans="1:13" ht="15.75" thickBot="1" x14ac:dyDescent="0.3">
      <c r="A47" s="52" t="s">
        <v>69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</row>
    <row r="48" spans="1:13" ht="203.25" customHeight="1" thickBot="1" x14ac:dyDescent="0.3">
      <c r="A48" s="8" t="s">
        <v>70</v>
      </c>
      <c r="B48" s="40" t="s">
        <v>71</v>
      </c>
      <c r="C48" s="41"/>
      <c r="D48" s="12" t="s">
        <v>113</v>
      </c>
      <c r="E48" s="8" t="s">
        <v>20</v>
      </c>
      <c r="F48" s="25" t="s">
        <v>21</v>
      </c>
      <c r="G48" s="26">
        <v>30</v>
      </c>
      <c r="H48" s="14">
        <v>0</v>
      </c>
      <c r="I48" s="14">
        <v>0</v>
      </c>
      <c r="J48" s="14">
        <v>0</v>
      </c>
      <c r="K48" s="14">
        <v>0</v>
      </c>
      <c r="L48" s="14">
        <f>G48+H48+I48+J48+K48</f>
        <v>30</v>
      </c>
      <c r="M48" s="10" t="s">
        <v>22</v>
      </c>
    </row>
    <row r="49" spans="1:13" ht="15.75" thickBot="1" x14ac:dyDescent="0.3">
      <c r="A49" s="46" t="s">
        <v>72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</row>
    <row r="50" spans="1:13" ht="139.5" customHeight="1" thickBot="1" x14ac:dyDescent="0.3">
      <c r="A50" s="10" t="s">
        <v>73</v>
      </c>
      <c r="B50" s="40" t="s">
        <v>74</v>
      </c>
      <c r="C50" s="48"/>
      <c r="D50" s="12" t="s">
        <v>113</v>
      </c>
      <c r="E50" s="8" t="s">
        <v>20</v>
      </c>
      <c r="F50" s="25" t="s">
        <v>21</v>
      </c>
      <c r="G50" s="26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46" t="s">
        <v>22</v>
      </c>
    </row>
    <row r="51" spans="1:13" ht="132.75" customHeight="1" thickBot="1" x14ac:dyDescent="0.3">
      <c r="A51" s="10" t="s">
        <v>75</v>
      </c>
      <c r="B51" s="40" t="s">
        <v>76</v>
      </c>
      <c r="C51" s="48"/>
      <c r="D51" s="12" t="s">
        <v>113</v>
      </c>
      <c r="E51" s="8" t="s">
        <v>20</v>
      </c>
      <c r="F51" s="25" t="s">
        <v>21</v>
      </c>
      <c r="G51" s="26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46"/>
    </row>
    <row r="52" spans="1:13" ht="15.75" thickBot="1" x14ac:dyDescent="0.3">
      <c r="A52" s="46" t="s">
        <v>77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</row>
    <row r="53" spans="1:13" ht="15.75" thickBot="1" x14ac:dyDescent="0.3">
      <c r="A53" s="46" t="s">
        <v>78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</row>
    <row r="54" spans="1:13" ht="111" customHeight="1" thickBot="1" x14ac:dyDescent="0.3">
      <c r="A54" s="4" t="s">
        <v>79</v>
      </c>
      <c r="B54" s="40" t="s">
        <v>80</v>
      </c>
      <c r="C54" s="41"/>
      <c r="D54" s="12" t="s">
        <v>19</v>
      </c>
      <c r="E54" s="8" t="s">
        <v>20</v>
      </c>
      <c r="F54" s="25" t="s">
        <v>21</v>
      </c>
      <c r="G54" s="26">
        <v>30</v>
      </c>
      <c r="H54" s="14">
        <v>30</v>
      </c>
      <c r="I54" s="14">
        <v>30</v>
      </c>
      <c r="J54" s="14">
        <v>30</v>
      </c>
      <c r="K54" s="14">
        <v>30</v>
      </c>
      <c r="L54" s="14">
        <v>150</v>
      </c>
      <c r="M54" s="46" t="s">
        <v>81</v>
      </c>
    </row>
    <row r="55" spans="1:13" ht="117.75" customHeight="1" thickBot="1" x14ac:dyDescent="0.3">
      <c r="A55" s="4" t="s">
        <v>82</v>
      </c>
      <c r="B55" s="40" t="s">
        <v>83</v>
      </c>
      <c r="C55" s="41"/>
      <c r="D55" s="12" t="s">
        <v>19</v>
      </c>
      <c r="E55" s="8" t="s">
        <v>20</v>
      </c>
      <c r="F55" s="25" t="s">
        <v>21</v>
      </c>
      <c r="G55" s="26">
        <v>30</v>
      </c>
      <c r="H55" s="14">
        <v>30</v>
      </c>
      <c r="I55" s="14">
        <v>30</v>
      </c>
      <c r="J55" s="14">
        <v>30</v>
      </c>
      <c r="K55" s="14">
        <v>30</v>
      </c>
      <c r="L55" s="14">
        <v>150</v>
      </c>
      <c r="M55" s="46"/>
    </row>
    <row r="56" spans="1:13" ht="15.75" thickBot="1" x14ac:dyDescent="0.3">
      <c r="A56" s="52" t="s">
        <v>84</v>
      </c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</row>
    <row r="57" spans="1:13" ht="92.25" customHeight="1" thickBot="1" x14ac:dyDescent="0.3">
      <c r="A57" s="3" t="s">
        <v>85</v>
      </c>
      <c r="B57" s="68" t="s">
        <v>86</v>
      </c>
      <c r="C57" s="69"/>
      <c r="D57" s="3" t="s">
        <v>19</v>
      </c>
      <c r="E57" s="1" t="s">
        <v>20</v>
      </c>
      <c r="F57" s="33" t="s">
        <v>21</v>
      </c>
      <c r="G57" s="28">
        <v>70</v>
      </c>
      <c r="H57" s="15">
        <v>70</v>
      </c>
      <c r="I57" s="15">
        <v>70</v>
      </c>
      <c r="J57" s="15">
        <v>70</v>
      </c>
      <c r="K57" s="15">
        <v>70</v>
      </c>
      <c r="L57" s="15">
        <f>G57+H57+I57+J57+K57</f>
        <v>350</v>
      </c>
      <c r="M57" s="5" t="s">
        <v>81</v>
      </c>
    </row>
    <row r="58" spans="1:13" ht="15.75" thickBot="1" x14ac:dyDescent="0.3">
      <c r="A58" s="52" t="s">
        <v>87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</row>
    <row r="59" spans="1:13" ht="109.5" customHeight="1" thickBot="1" x14ac:dyDescent="0.3">
      <c r="A59" s="3" t="s">
        <v>88</v>
      </c>
      <c r="B59" s="68" t="s">
        <v>89</v>
      </c>
      <c r="C59" s="69"/>
      <c r="D59" s="3" t="s">
        <v>19</v>
      </c>
      <c r="E59" s="1" t="s">
        <v>20</v>
      </c>
      <c r="F59" s="33" t="s">
        <v>21</v>
      </c>
      <c r="G59" s="28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0" t="s">
        <v>81</v>
      </c>
    </row>
    <row r="60" spans="1:13" ht="15.75" thickBot="1" x14ac:dyDescent="0.3">
      <c r="A60" s="46" t="s">
        <v>90</v>
      </c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</row>
    <row r="61" spans="1:13" ht="15.75" thickBot="1" x14ac:dyDescent="0.3">
      <c r="A61" s="46" t="s">
        <v>91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</row>
    <row r="62" spans="1:13" ht="126" customHeight="1" thickBot="1" x14ac:dyDescent="0.3">
      <c r="A62" s="8" t="s">
        <v>92</v>
      </c>
      <c r="B62" s="40" t="s">
        <v>93</v>
      </c>
      <c r="C62" s="40"/>
      <c r="D62" s="12" t="s">
        <v>113</v>
      </c>
      <c r="E62" s="8" t="s">
        <v>20</v>
      </c>
      <c r="F62" s="25" t="s">
        <v>21</v>
      </c>
      <c r="G62" s="26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62" t="s">
        <v>26</v>
      </c>
    </row>
    <row r="63" spans="1:13" ht="117" customHeight="1" thickBot="1" x14ac:dyDescent="0.3">
      <c r="A63" s="8" t="s">
        <v>94</v>
      </c>
      <c r="B63" s="40" t="s">
        <v>95</v>
      </c>
      <c r="C63" s="40"/>
      <c r="D63" s="12" t="s">
        <v>113</v>
      </c>
      <c r="E63" s="8" t="s">
        <v>20</v>
      </c>
      <c r="F63" s="25" t="s">
        <v>21</v>
      </c>
      <c r="G63" s="26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63"/>
    </row>
    <row r="64" spans="1:13" ht="120" customHeight="1" thickBot="1" x14ac:dyDescent="0.3">
      <c r="A64" s="8" t="s">
        <v>96</v>
      </c>
      <c r="B64" s="40" t="s">
        <v>97</v>
      </c>
      <c r="C64" s="40"/>
      <c r="D64" s="12" t="s">
        <v>113</v>
      </c>
      <c r="E64" s="8" t="s">
        <v>20</v>
      </c>
      <c r="F64" s="25" t="s">
        <v>21</v>
      </c>
      <c r="G64" s="26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63"/>
    </row>
    <row r="65" spans="1:13" ht="98.25" customHeight="1" thickBot="1" x14ac:dyDescent="0.3">
      <c r="A65" s="8" t="s">
        <v>98</v>
      </c>
      <c r="B65" s="40" t="s">
        <v>99</v>
      </c>
      <c r="C65" s="40"/>
      <c r="D65" s="12" t="s">
        <v>100</v>
      </c>
      <c r="E65" s="8" t="s">
        <v>20</v>
      </c>
      <c r="F65" s="25" t="s">
        <v>21</v>
      </c>
      <c r="G65" s="26">
        <v>28.5</v>
      </c>
      <c r="H65" s="14">
        <v>30</v>
      </c>
      <c r="I65" s="14">
        <v>30</v>
      </c>
      <c r="J65" s="14">
        <v>30</v>
      </c>
      <c r="K65" s="14">
        <v>30</v>
      </c>
      <c r="L65" s="14">
        <f>G65+H65+I65+J65+K65</f>
        <v>148.5</v>
      </c>
      <c r="M65" s="63"/>
    </row>
    <row r="66" spans="1:13" ht="146.25" customHeight="1" thickBot="1" x14ac:dyDescent="0.3">
      <c r="A66" s="12" t="s">
        <v>124</v>
      </c>
      <c r="B66" s="40" t="s">
        <v>126</v>
      </c>
      <c r="C66" s="40"/>
      <c r="D66" s="23" t="s">
        <v>136</v>
      </c>
      <c r="E66" s="12">
        <v>2025</v>
      </c>
      <c r="F66" s="25" t="s">
        <v>128</v>
      </c>
      <c r="G66" s="26">
        <v>9000</v>
      </c>
      <c r="H66" s="14">
        <v>0</v>
      </c>
      <c r="I66" s="14">
        <v>0</v>
      </c>
      <c r="J66" s="14">
        <v>0</v>
      </c>
      <c r="K66" s="14">
        <v>0</v>
      </c>
      <c r="L66" s="14">
        <f>G66+H66+I66+J66+K66</f>
        <v>9000</v>
      </c>
      <c r="M66" s="64"/>
    </row>
    <row r="67" spans="1:13" ht="180" customHeight="1" thickBot="1" x14ac:dyDescent="0.3">
      <c r="A67" s="12" t="s">
        <v>125</v>
      </c>
      <c r="B67" s="40" t="s">
        <v>127</v>
      </c>
      <c r="C67" s="40"/>
      <c r="D67" s="23" t="s">
        <v>136</v>
      </c>
      <c r="E67" s="12">
        <v>2025</v>
      </c>
      <c r="F67" s="25" t="s">
        <v>21</v>
      </c>
      <c r="G67" s="25">
        <v>473.68421000000001</v>
      </c>
      <c r="H67" s="14">
        <v>0</v>
      </c>
      <c r="I67" s="14">
        <v>0</v>
      </c>
      <c r="J67" s="14">
        <v>0</v>
      </c>
      <c r="K67" s="14">
        <v>0</v>
      </c>
      <c r="L67" s="12">
        <f>G67+H67+I67+J67+K67</f>
        <v>473.68421000000001</v>
      </c>
      <c r="M67" s="65"/>
    </row>
    <row r="68" spans="1:13" ht="15.75" thickBot="1" x14ac:dyDescent="0.3">
      <c r="A68" s="46" t="s">
        <v>101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</row>
    <row r="69" spans="1:13" ht="122.25" customHeight="1" thickBot="1" x14ac:dyDescent="0.3">
      <c r="A69" s="8" t="s">
        <v>102</v>
      </c>
      <c r="B69" s="40" t="s">
        <v>103</v>
      </c>
      <c r="C69" s="40"/>
      <c r="D69" s="12" t="s">
        <v>113</v>
      </c>
      <c r="E69" s="8" t="s">
        <v>20</v>
      </c>
      <c r="F69" s="25" t="s">
        <v>21</v>
      </c>
      <c r="G69" s="26">
        <v>20</v>
      </c>
      <c r="H69" s="14">
        <v>20</v>
      </c>
      <c r="I69" s="14">
        <v>20</v>
      </c>
      <c r="J69" s="14">
        <v>20</v>
      </c>
      <c r="K69" s="14">
        <v>20</v>
      </c>
      <c r="L69" s="14">
        <f>G69+H69+I69+J69+K69</f>
        <v>100</v>
      </c>
      <c r="M69" s="46" t="s">
        <v>26</v>
      </c>
    </row>
    <row r="70" spans="1:13" ht="125.25" customHeight="1" thickBot="1" x14ac:dyDescent="0.3">
      <c r="A70" s="8" t="s">
        <v>104</v>
      </c>
      <c r="B70" s="40" t="s">
        <v>105</v>
      </c>
      <c r="C70" s="40"/>
      <c r="D70" s="12" t="s">
        <v>113</v>
      </c>
      <c r="E70" s="8" t="s">
        <v>20</v>
      </c>
      <c r="F70" s="25" t="s">
        <v>21</v>
      </c>
      <c r="G70" s="26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46"/>
    </row>
    <row r="71" spans="1:13" ht="118.5" customHeight="1" thickBot="1" x14ac:dyDescent="0.3">
      <c r="A71" s="8" t="s">
        <v>106</v>
      </c>
      <c r="B71" s="40" t="s">
        <v>107</v>
      </c>
      <c r="C71" s="40"/>
      <c r="D71" s="12" t="s">
        <v>113</v>
      </c>
      <c r="E71" s="8" t="s">
        <v>20</v>
      </c>
      <c r="F71" s="25" t="s">
        <v>21</v>
      </c>
      <c r="G71" s="26">
        <v>20</v>
      </c>
      <c r="H71" s="14">
        <v>20</v>
      </c>
      <c r="I71" s="14">
        <v>20</v>
      </c>
      <c r="J71" s="14">
        <v>20</v>
      </c>
      <c r="K71" s="14">
        <v>20</v>
      </c>
      <c r="L71" s="14">
        <f>G71+H71+I71+J71+K71</f>
        <v>100</v>
      </c>
      <c r="M71" s="46"/>
    </row>
    <row r="72" spans="1:13" ht="42.75" customHeight="1" thickBot="1" x14ac:dyDescent="0.3">
      <c r="A72" s="9"/>
      <c r="B72" s="40" t="s">
        <v>108</v>
      </c>
      <c r="C72" s="40"/>
      <c r="D72" s="40"/>
      <c r="E72" s="40"/>
      <c r="F72" s="40"/>
      <c r="G72" s="27">
        <f>G73+G74</f>
        <v>181279.26021000001</v>
      </c>
      <c r="H72" s="13">
        <f t="shared" ref="H72:L72" si="1">H73+H74</f>
        <v>126500</v>
      </c>
      <c r="I72" s="13">
        <f t="shared" si="1"/>
        <v>136610.19451</v>
      </c>
      <c r="J72" s="13">
        <f t="shared" si="1"/>
        <v>136610.19451</v>
      </c>
      <c r="K72" s="13">
        <f t="shared" si="1"/>
        <v>136610.19451</v>
      </c>
      <c r="L72" s="13">
        <f t="shared" si="1"/>
        <v>717609.84374000004</v>
      </c>
      <c r="M72" s="10"/>
    </row>
    <row r="73" spans="1:13" ht="15.75" thickBot="1" x14ac:dyDescent="0.3">
      <c r="A73" s="58"/>
      <c r="B73" s="40" t="s">
        <v>109</v>
      </c>
      <c r="C73" s="40"/>
      <c r="D73" s="40" t="s">
        <v>21</v>
      </c>
      <c r="E73" s="40"/>
      <c r="F73" s="40"/>
      <c r="G73" s="27">
        <f>G71+G70+G69+G67+G65+G64+G63+G62+G59+G57+G55+G54+G51+G50+G48+G46+G44+G43+G42+G40+G39+G38+G35+G33+G32+G31+G30+G28+G27+G26+G25+G23+G21+G20+G14</f>
        <v>162971.56791000001</v>
      </c>
      <c r="H73" s="13">
        <f t="shared" ref="H73:K73" si="2">H71+H70+H69+H67+H65+H64+H63+H62+H59+H57+H55+H54+H51+H50+H48+H46+H44+H43+H42+H40+H39+H38+H35+H33+H32+H31+H30+H28+H27+H26+H25+H23+H21+H20+H14</f>
        <v>126500</v>
      </c>
      <c r="I73" s="13">
        <f t="shared" si="2"/>
        <v>136610.19451</v>
      </c>
      <c r="J73" s="13">
        <f t="shared" si="2"/>
        <v>136610.19451</v>
      </c>
      <c r="K73" s="13">
        <f t="shared" si="2"/>
        <v>136610.19451</v>
      </c>
      <c r="L73" s="13">
        <f>L71+L70+L69+L67+L65+L64+L63+L62+L59+L57+L55+L54+L51+L50+L48+L46+L44+L43+L42+L40+L39+L38+L35+L33+L32+L31+L30+L28+L27+L26+L25+L23+L21+L20+L14</f>
        <v>699302.15144000005</v>
      </c>
      <c r="M73" s="10"/>
    </row>
    <row r="74" spans="1:13" ht="25.5" customHeight="1" thickBot="1" x14ac:dyDescent="0.3">
      <c r="A74" s="58"/>
      <c r="B74" s="40"/>
      <c r="C74" s="40"/>
      <c r="D74" s="40" t="s">
        <v>110</v>
      </c>
      <c r="E74" s="40"/>
      <c r="F74" s="40"/>
      <c r="G74" s="36">
        <f>G66+G34+G17+G15+G16+G18</f>
        <v>18307.692300000002</v>
      </c>
      <c r="H74" s="36">
        <f t="shared" ref="H74:L74" si="3">H66+H34+H17+H15+H16+H18</f>
        <v>0</v>
      </c>
      <c r="I74" s="36">
        <f t="shared" si="3"/>
        <v>0</v>
      </c>
      <c r="J74" s="36">
        <f t="shared" si="3"/>
        <v>0</v>
      </c>
      <c r="K74" s="36">
        <f t="shared" si="3"/>
        <v>0</v>
      </c>
      <c r="L74" s="36">
        <f t="shared" si="3"/>
        <v>18307.692300000002</v>
      </c>
      <c r="M74" s="10"/>
    </row>
    <row r="75" spans="1:13" x14ac:dyDescent="0.25">
      <c r="A75" s="2"/>
      <c r="B75" s="2"/>
      <c r="C75" s="2"/>
      <c r="D75" s="19"/>
      <c r="E75" s="2"/>
      <c r="F75" s="29"/>
      <c r="G75" s="29"/>
      <c r="H75" s="2"/>
      <c r="I75" s="2"/>
      <c r="J75" s="2"/>
      <c r="K75" s="2"/>
      <c r="L75" s="2"/>
      <c r="M75" s="2"/>
    </row>
    <row r="76" spans="1:13" x14ac:dyDescent="0.2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</row>
    <row r="77" spans="1:13" ht="22.5" customHeight="1" thickBot="1" x14ac:dyDescent="0.3">
      <c r="A77" s="59" t="s">
        <v>111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</row>
    <row r="78" spans="1:13" ht="15.75" thickBot="1" x14ac:dyDescent="0.3">
      <c r="A78" s="6"/>
    </row>
    <row r="79" spans="1:13" ht="51.75" customHeight="1" thickBot="1" x14ac:dyDescent="0.3">
      <c r="A79" s="66" t="s">
        <v>134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</row>
    <row r="80" spans="1:13" ht="49.5" customHeight="1" thickBot="1" x14ac:dyDescent="0.3">
      <c r="A80" s="70" t="s">
        <v>19</v>
      </c>
      <c r="B80" s="71"/>
      <c r="C80" s="72"/>
      <c r="D80" s="67" t="s">
        <v>21</v>
      </c>
      <c r="E80" s="67"/>
      <c r="F80" s="67"/>
      <c r="G80" s="31">
        <f>G59+G57+G55+G54+G14</f>
        <v>26476.04693</v>
      </c>
      <c r="H80" s="21">
        <f t="shared" ref="H80:L80" si="4">H59+H57+H55+H54+H14</f>
        <v>22130</v>
      </c>
      <c r="I80" s="21">
        <f t="shared" si="4"/>
        <v>22130</v>
      </c>
      <c r="J80" s="21">
        <f t="shared" si="4"/>
        <v>22130</v>
      </c>
      <c r="K80" s="21">
        <f t="shared" si="4"/>
        <v>22130</v>
      </c>
      <c r="L80" s="21">
        <f t="shared" si="4"/>
        <v>114996.04693</v>
      </c>
      <c r="M80" s="22"/>
    </row>
    <row r="81" spans="1:13" ht="39.75" customHeight="1" thickBot="1" x14ac:dyDescent="0.3">
      <c r="A81" s="73"/>
      <c r="B81" s="74"/>
      <c r="C81" s="75"/>
      <c r="D81" s="40" t="s">
        <v>135</v>
      </c>
      <c r="E81" s="40"/>
      <c r="F81" s="40"/>
      <c r="G81" s="3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2"/>
    </row>
    <row r="82" spans="1:13" ht="48.75" customHeight="1" thickBot="1" x14ac:dyDescent="0.3">
      <c r="A82" s="70" t="s">
        <v>113</v>
      </c>
      <c r="B82" s="71"/>
      <c r="C82" s="72"/>
      <c r="D82" s="67" t="s">
        <v>21</v>
      </c>
      <c r="E82" s="67"/>
      <c r="F82" s="67"/>
      <c r="G82" s="31">
        <f>G71+G70+G69+G64+G63+G62+G51+G50+G48+G46+G44+G43+G42+G40+G39+G38+G23</f>
        <v>69756.771210000006</v>
      </c>
      <c r="H82" s="21">
        <f t="shared" ref="H82:L82" si="5">H71+H70+H69+H64+H63+H62+H51+H50+H48+H46+H44+H43+H42+H40+H39+H38+H23</f>
        <v>50040</v>
      </c>
      <c r="I82" s="21">
        <f t="shared" si="5"/>
        <v>55040</v>
      </c>
      <c r="J82" s="21">
        <f t="shared" si="5"/>
        <v>55040</v>
      </c>
      <c r="K82" s="21">
        <f t="shared" si="5"/>
        <v>55040</v>
      </c>
      <c r="L82" s="21">
        <f t="shared" si="5"/>
        <v>284916.77121000004</v>
      </c>
      <c r="M82" s="22"/>
    </row>
    <row r="83" spans="1:13" ht="37.5" customHeight="1" thickBot="1" x14ac:dyDescent="0.3">
      <c r="A83" s="73"/>
      <c r="B83" s="74"/>
      <c r="C83" s="75"/>
      <c r="D83" s="40" t="s">
        <v>135</v>
      </c>
      <c r="E83" s="40"/>
      <c r="F83" s="40"/>
      <c r="G83" s="31">
        <f>G15+G18</f>
        <v>653.84614999999997</v>
      </c>
      <c r="H83" s="31">
        <f t="shared" ref="H83:L83" si="6">H15+H18</f>
        <v>0</v>
      </c>
      <c r="I83" s="31">
        <f t="shared" si="6"/>
        <v>0</v>
      </c>
      <c r="J83" s="31">
        <f t="shared" si="6"/>
        <v>0</v>
      </c>
      <c r="K83" s="31">
        <f t="shared" si="6"/>
        <v>0</v>
      </c>
      <c r="L83" s="31">
        <f t="shared" si="6"/>
        <v>653.84614999999997</v>
      </c>
      <c r="M83" s="22"/>
    </row>
    <row r="84" spans="1:13" ht="50.25" customHeight="1" thickBot="1" x14ac:dyDescent="0.3">
      <c r="A84" s="70" t="s">
        <v>112</v>
      </c>
      <c r="B84" s="71"/>
      <c r="C84" s="72"/>
      <c r="D84" s="67" t="s">
        <v>21</v>
      </c>
      <c r="E84" s="67"/>
      <c r="F84" s="67"/>
      <c r="G84" s="31">
        <f t="shared" ref="G84:L84" si="7">G20+G21</f>
        <v>5182.5390600000001</v>
      </c>
      <c r="H84" s="21">
        <f t="shared" si="7"/>
        <v>3050</v>
      </c>
      <c r="I84" s="21">
        <f t="shared" si="7"/>
        <v>3050</v>
      </c>
      <c r="J84" s="21">
        <f t="shared" si="7"/>
        <v>3050</v>
      </c>
      <c r="K84" s="21">
        <f t="shared" si="7"/>
        <v>3050</v>
      </c>
      <c r="L84" s="21">
        <f t="shared" si="7"/>
        <v>17382.539059999999</v>
      </c>
      <c r="M84" s="22"/>
    </row>
    <row r="85" spans="1:13" ht="62.25" customHeight="1" thickBot="1" x14ac:dyDescent="0.3">
      <c r="A85" s="73"/>
      <c r="B85" s="74"/>
      <c r="C85" s="75"/>
      <c r="D85" s="40" t="s">
        <v>135</v>
      </c>
      <c r="E85" s="40"/>
      <c r="F85" s="40"/>
      <c r="G85" s="3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2"/>
    </row>
    <row r="86" spans="1:13" ht="35.25" customHeight="1" thickBot="1" x14ac:dyDescent="0.3">
      <c r="A86" s="70" t="s">
        <v>115</v>
      </c>
      <c r="B86" s="71"/>
      <c r="C86" s="72"/>
      <c r="D86" s="67" t="s">
        <v>21</v>
      </c>
      <c r="E86" s="67"/>
      <c r="F86" s="67"/>
      <c r="G86" s="31">
        <f t="shared" ref="G86:L86" si="8">G28+G27+G26+G25</f>
        <v>29471.777050000001</v>
      </c>
      <c r="H86" s="21">
        <f t="shared" si="8"/>
        <v>25150</v>
      </c>
      <c r="I86" s="21">
        <f t="shared" si="8"/>
        <v>30260.194510000001</v>
      </c>
      <c r="J86" s="21">
        <f t="shared" si="8"/>
        <v>30260.194510000001</v>
      </c>
      <c r="K86" s="21">
        <f t="shared" si="8"/>
        <v>30260.194510000001</v>
      </c>
      <c r="L86" s="21">
        <f t="shared" si="8"/>
        <v>145402.36058000001</v>
      </c>
      <c r="M86" s="22"/>
    </row>
    <row r="87" spans="1:13" ht="49.5" customHeight="1" thickBot="1" x14ac:dyDescent="0.3">
      <c r="A87" s="73"/>
      <c r="B87" s="74"/>
      <c r="C87" s="75"/>
      <c r="D87" s="40" t="s">
        <v>135</v>
      </c>
      <c r="E87" s="40"/>
      <c r="F87" s="40"/>
      <c r="G87" s="31">
        <f>G16</f>
        <v>153.84614999999999</v>
      </c>
      <c r="H87" s="31">
        <f t="shared" ref="H87:L87" si="9">H16</f>
        <v>0</v>
      </c>
      <c r="I87" s="31">
        <f t="shared" si="9"/>
        <v>0</v>
      </c>
      <c r="J87" s="31">
        <f t="shared" si="9"/>
        <v>0</v>
      </c>
      <c r="K87" s="31">
        <f t="shared" si="9"/>
        <v>0</v>
      </c>
      <c r="L87" s="31">
        <f t="shared" si="9"/>
        <v>153.84614999999999</v>
      </c>
      <c r="M87" s="22"/>
    </row>
    <row r="88" spans="1:13" ht="51.75" customHeight="1" thickBot="1" x14ac:dyDescent="0.3">
      <c r="A88" s="70" t="s">
        <v>116</v>
      </c>
      <c r="B88" s="71"/>
      <c r="C88" s="72"/>
      <c r="D88" s="67" t="s">
        <v>21</v>
      </c>
      <c r="E88" s="67"/>
      <c r="F88" s="67"/>
      <c r="G88" s="31">
        <f>G32+G30</f>
        <v>14983.32404</v>
      </c>
      <c r="H88" s="21">
        <f t="shared" ref="H88:L88" si="10">H32+H30</f>
        <v>13050</v>
      </c>
      <c r="I88" s="21">
        <f t="shared" si="10"/>
        <v>13050</v>
      </c>
      <c r="J88" s="21">
        <f t="shared" si="10"/>
        <v>13050</v>
      </c>
      <c r="K88" s="21">
        <f t="shared" si="10"/>
        <v>13050</v>
      </c>
      <c r="L88" s="21">
        <f t="shared" si="10"/>
        <v>67183.324040000007</v>
      </c>
      <c r="M88" s="22"/>
    </row>
    <row r="89" spans="1:13" ht="60.75" customHeight="1" thickBot="1" x14ac:dyDescent="0.3">
      <c r="A89" s="73"/>
      <c r="B89" s="74"/>
      <c r="C89" s="75"/>
      <c r="D89" s="40" t="s">
        <v>135</v>
      </c>
      <c r="E89" s="40"/>
      <c r="F89" s="40"/>
      <c r="G89" s="3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2"/>
    </row>
    <row r="90" spans="1:13" ht="48" customHeight="1" thickBot="1" x14ac:dyDescent="0.3">
      <c r="A90" s="70" t="s">
        <v>118</v>
      </c>
      <c r="B90" s="71"/>
      <c r="C90" s="72"/>
      <c r="D90" s="67" t="s">
        <v>21</v>
      </c>
      <c r="E90" s="67"/>
      <c r="F90" s="67"/>
      <c r="G90" s="31">
        <f>G31+G33+G35</f>
        <v>16598.92541</v>
      </c>
      <c r="H90" s="21">
        <f t="shared" ref="H90:L90" si="11">H31+H33+H35</f>
        <v>13050</v>
      </c>
      <c r="I90" s="21">
        <f t="shared" si="11"/>
        <v>13050</v>
      </c>
      <c r="J90" s="21">
        <f t="shared" si="11"/>
        <v>13050</v>
      </c>
      <c r="K90" s="21">
        <f t="shared" si="11"/>
        <v>13050</v>
      </c>
      <c r="L90" s="21">
        <f t="shared" si="11"/>
        <v>68798.925409999996</v>
      </c>
      <c r="M90" s="22"/>
    </row>
    <row r="91" spans="1:13" ht="76.5" customHeight="1" thickBot="1" x14ac:dyDescent="0.3">
      <c r="A91" s="73"/>
      <c r="B91" s="74"/>
      <c r="C91" s="75"/>
      <c r="D91" s="40" t="s">
        <v>135</v>
      </c>
      <c r="E91" s="40"/>
      <c r="F91" s="40"/>
      <c r="G91" s="31">
        <f>G34</f>
        <v>8500</v>
      </c>
      <c r="H91" s="21">
        <f t="shared" ref="H91:L91" si="12">H34</f>
        <v>0</v>
      </c>
      <c r="I91" s="21">
        <f t="shared" si="12"/>
        <v>0</v>
      </c>
      <c r="J91" s="21">
        <f t="shared" si="12"/>
        <v>0</v>
      </c>
      <c r="K91" s="21">
        <f t="shared" si="12"/>
        <v>0</v>
      </c>
      <c r="L91" s="21">
        <f t="shared" si="12"/>
        <v>8500</v>
      </c>
      <c r="M91" s="22"/>
    </row>
    <row r="92" spans="1:13" ht="54" customHeight="1" thickBot="1" x14ac:dyDescent="0.3">
      <c r="A92" s="70" t="s">
        <v>100</v>
      </c>
      <c r="B92" s="71"/>
      <c r="C92" s="72"/>
      <c r="D92" s="67" t="s">
        <v>21</v>
      </c>
      <c r="E92" s="67"/>
      <c r="F92" s="67"/>
      <c r="G92" s="31">
        <f>G65</f>
        <v>28.5</v>
      </c>
      <c r="H92" s="31">
        <f t="shared" ref="H92:K92" si="13">H65</f>
        <v>30</v>
      </c>
      <c r="I92" s="31">
        <f t="shared" si="13"/>
        <v>30</v>
      </c>
      <c r="J92" s="31">
        <f t="shared" si="13"/>
        <v>30</v>
      </c>
      <c r="K92" s="31">
        <f t="shared" si="13"/>
        <v>30</v>
      </c>
      <c r="L92" s="21">
        <f>G92+H92+I92+J92+K92</f>
        <v>148.5</v>
      </c>
      <c r="M92" s="22"/>
    </row>
    <row r="93" spans="1:13" ht="45.75" customHeight="1" thickBot="1" x14ac:dyDescent="0.3">
      <c r="A93" s="73"/>
      <c r="B93" s="74"/>
      <c r="C93" s="75"/>
      <c r="D93" s="40" t="s">
        <v>135</v>
      </c>
      <c r="E93" s="40"/>
      <c r="F93" s="40"/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22"/>
    </row>
    <row r="94" spans="1:13" ht="39.75" customHeight="1" thickBot="1" x14ac:dyDescent="0.3">
      <c r="A94" s="70" t="s">
        <v>136</v>
      </c>
      <c r="B94" s="71"/>
      <c r="C94" s="72"/>
      <c r="D94" s="67" t="s">
        <v>21</v>
      </c>
      <c r="E94" s="67"/>
      <c r="F94" s="67"/>
      <c r="G94" s="31">
        <f>G67</f>
        <v>473.68421000000001</v>
      </c>
      <c r="H94" s="31">
        <f t="shared" ref="H94:L94" si="14">H67</f>
        <v>0</v>
      </c>
      <c r="I94" s="31">
        <f t="shared" si="14"/>
        <v>0</v>
      </c>
      <c r="J94" s="31">
        <f t="shared" si="14"/>
        <v>0</v>
      </c>
      <c r="K94" s="31">
        <f t="shared" si="14"/>
        <v>0</v>
      </c>
      <c r="L94" s="31">
        <f t="shared" si="14"/>
        <v>473.68421000000001</v>
      </c>
      <c r="M94" s="22"/>
    </row>
    <row r="95" spans="1:13" ht="70.5" customHeight="1" thickBot="1" x14ac:dyDescent="0.3">
      <c r="A95" s="73"/>
      <c r="B95" s="74"/>
      <c r="C95" s="75"/>
      <c r="D95" s="40" t="s">
        <v>135</v>
      </c>
      <c r="E95" s="40"/>
      <c r="F95" s="40"/>
      <c r="G95" s="31">
        <f>G66</f>
        <v>9000</v>
      </c>
      <c r="H95" s="31">
        <f t="shared" ref="H95:L95" si="15">H66</f>
        <v>0</v>
      </c>
      <c r="I95" s="31">
        <f t="shared" si="15"/>
        <v>0</v>
      </c>
      <c r="J95" s="31">
        <f t="shared" si="15"/>
        <v>0</v>
      </c>
      <c r="K95" s="31">
        <f t="shared" si="15"/>
        <v>0</v>
      </c>
      <c r="L95" s="31">
        <f t="shared" si="15"/>
        <v>9000</v>
      </c>
      <c r="M95" s="22"/>
    </row>
  </sheetData>
  <mergeCells count="117">
    <mergeCell ref="A84:C85"/>
    <mergeCell ref="M54:M55"/>
    <mergeCell ref="A56:M56"/>
    <mergeCell ref="B57:C57"/>
    <mergeCell ref="A94:C95"/>
    <mergeCell ref="D94:F94"/>
    <mergeCell ref="D95:F95"/>
    <mergeCell ref="D93:F93"/>
    <mergeCell ref="A92:C93"/>
    <mergeCell ref="D83:F83"/>
    <mergeCell ref="A82:C83"/>
    <mergeCell ref="D81:F81"/>
    <mergeCell ref="A80:C81"/>
    <mergeCell ref="D90:F90"/>
    <mergeCell ref="D92:F92"/>
    <mergeCell ref="D91:F91"/>
    <mergeCell ref="A90:C91"/>
    <mergeCell ref="D87:F87"/>
    <mergeCell ref="A86:C87"/>
    <mergeCell ref="D89:F89"/>
    <mergeCell ref="A88:C89"/>
    <mergeCell ref="D88:F88"/>
    <mergeCell ref="D84:F84"/>
    <mergeCell ref="D86:F86"/>
    <mergeCell ref="D85:F85"/>
    <mergeCell ref="A52:M52"/>
    <mergeCell ref="B51:C51"/>
    <mergeCell ref="B70:C70"/>
    <mergeCell ref="A79:M79"/>
    <mergeCell ref="D80:F80"/>
    <mergeCell ref="D82:F82"/>
    <mergeCell ref="A36:M36"/>
    <mergeCell ref="A37:M37"/>
    <mergeCell ref="B48:C48"/>
    <mergeCell ref="A49:M49"/>
    <mergeCell ref="B50:C50"/>
    <mergeCell ref="M50:M51"/>
    <mergeCell ref="A53:M53"/>
    <mergeCell ref="A76:M76"/>
    <mergeCell ref="B63:C63"/>
    <mergeCell ref="A58:M58"/>
    <mergeCell ref="B59:C59"/>
    <mergeCell ref="A60:M60"/>
    <mergeCell ref="A61:M61"/>
    <mergeCell ref="B62:C62"/>
    <mergeCell ref="B64:C64"/>
    <mergeCell ref="B65:C65"/>
    <mergeCell ref="M62:M67"/>
    <mergeCell ref="A47:M47"/>
    <mergeCell ref="B46:C46"/>
    <mergeCell ref="A45:M45"/>
    <mergeCell ref="B44:C44"/>
    <mergeCell ref="M42:M44"/>
    <mergeCell ref="A41:M41"/>
    <mergeCell ref="M38:M40"/>
    <mergeCell ref="B34:C34"/>
    <mergeCell ref="B35:C35"/>
    <mergeCell ref="M30:M35"/>
    <mergeCell ref="A32:A33"/>
    <mergeCell ref="B72:C72"/>
    <mergeCell ref="D72:F72"/>
    <mergeCell ref="A73:A74"/>
    <mergeCell ref="B73:C74"/>
    <mergeCell ref="D73:F73"/>
    <mergeCell ref="D74:F74"/>
    <mergeCell ref="B71:C71"/>
    <mergeCell ref="B66:C66"/>
    <mergeCell ref="A77:M77"/>
    <mergeCell ref="A68:M68"/>
    <mergeCell ref="B69:C69"/>
    <mergeCell ref="M69:M71"/>
    <mergeCell ref="B14:C14"/>
    <mergeCell ref="B9:C10"/>
    <mergeCell ref="A9:A10"/>
    <mergeCell ref="B38:C38"/>
    <mergeCell ref="B39:C39"/>
    <mergeCell ref="B40:C40"/>
    <mergeCell ref="B42:C42"/>
    <mergeCell ref="B43:C43"/>
    <mergeCell ref="B30:C30"/>
    <mergeCell ref="B31:C31"/>
    <mergeCell ref="B32:C33"/>
    <mergeCell ref="A22:M22"/>
    <mergeCell ref="M20:M21"/>
    <mergeCell ref="A19:M19"/>
    <mergeCell ref="B17:C17"/>
    <mergeCell ref="A11:M11"/>
    <mergeCell ref="A12:M12"/>
    <mergeCell ref="B28:C28"/>
    <mergeCell ref="A15:A16"/>
    <mergeCell ref="B15:C16"/>
    <mergeCell ref="B18:C18"/>
    <mergeCell ref="A29:M29"/>
    <mergeCell ref="B54:C54"/>
    <mergeCell ref="B55:C55"/>
    <mergeCell ref="B67:C67"/>
    <mergeCell ref="A1:M1"/>
    <mergeCell ref="A2:M2"/>
    <mergeCell ref="A3:M3"/>
    <mergeCell ref="A4:M4"/>
    <mergeCell ref="A5:M5"/>
    <mergeCell ref="A6:M6"/>
    <mergeCell ref="A7:M7"/>
    <mergeCell ref="A8:M8"/>
    <mergeCell ref="M25:M28"/>
    <mergeCell ref="A13:M13"/>
    <mergeCell ref="D9:D10"/>
    <mergeCell ref="B20:C20"/>
    <mergeCell ref="B21:C21"/>
    <mergeCell ref="B23:C23"/>
    <mergeCell ref="B25:C25"/>
    <mergeCell ref="B26:C26"/>
    <mergeCell ref="B27:C27"/>
    <mergeCell ref="A24:M24"/>
    <mergeCell ref="E9:E10"/>
    <mergeCell ref="F9:L9"/>
    <mergeCell ref="M9:M10"/>
  </mergeCells>
  <pageMargins left="0.25" right="0.25" top="0.75" bottom="0.75" header="0.3" footer="0.3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2025-08-15T04:31:36Z</dcterms:modified>
</cp:coreProperties>
</file>